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30" activeTab="0"/>
  </bookViews>
  <sheets>
    <sheet name="Немецкий язык" sheetId="1" r:id="rId1"/>
  </sheets>
  <definedNames>
    <definedName name="_xlnm._FilterDatabase" localSheetId="0" hidden="1">'Немецкий язык'!$A$18:$X$34</definedName>
    <definedName name="_xlnm.Print_Area" localSheetId="0">'Немецкий язык'!$A$1:$X$82</definedName>
  </definedNames>
  <calcPr fullCalcOnLoad="1"/>
</workbook>
</file>

<file path=xl/sharedStrings.xml><?xml version="1.0" encoding="utf-8"?>
<sst xmlns="http://schemas.openxmlformats.org/spreadsheetml/2006/main" count="243" uniqueCount="146">
  <si>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</si>
  <si>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</si>
  <si>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</si>
  <si>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</si>
  <si>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</si>
  <si>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</si>
  <si>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</si>
  <si>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</si>
  <si>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</si>
  <si>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</si>
  <si>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</si>
  <si>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</si>
  <si>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</si>
  <si>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</si>
  <si>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</si>
  <si>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</si>
  <si>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</si>
  <si>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</si>
  <si>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</si>
  <si>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</si>
  <si>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</si>
  <si>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</si>
  <si>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</si>
  <si>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</si>
  <si>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</si>
  <si>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</si>
  <si>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</si>
  <si>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</si>
  <si>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</si>
  <si>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</si>
  <si>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</si>
  <si>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</si>
  <si>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</si>
  <si>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</si>
  <si>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</si>
  <si>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</si>
  <si>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</si>
  <si>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</si>
  <si>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</si>
  <si>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</si>
  <si>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</si>
  <si>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</si>
  <si>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</si>
  <si>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</si>
  <si>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</si>
  <si>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</si>
  <si>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</si>
  <si>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</si>
  <si>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</si>
  <si>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</si>
  <si>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</si>
  <si>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Российская Федерация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</si>
  <si>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</si>
  <si>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</si>
  <si>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</si>
  <si>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</si>
  <si>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</si>
  <si>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</si>
  <si>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</si>
  <si>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</si>
  <si>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r>
      <t>по немецкому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</si>
  <si>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        1. О подведении итогов проведения муниципального этапа всероссийской олимпиады школьников по 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</si>
  <si>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>Список участников, победителей и призеров муниципального этапа всероссийской олимпиады школьников в 2020-2021 учебном году по немецкому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</si>
  <si>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Юдина</t>
  </si>
  <si>
    <t>Алина</t>
  </si>
  <si>
    <t>Евгеньевна</t>
  </si>
  <si>
    <t>Ж</t>
  </si>
  <si>
    <t>тамбовское областное государственное автономное общеобразовательное учреждение "Мичуринский лицей-интернат"</t>
  </si>
  <si>
    <t>самообразование</t>
  </si>
  <si>
    <t xml:space="preserve">Полякова </t>
  </si>
  <si>
    <t>Ксения</t>
  </si>
  <si>
    <t>Сергеевна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</si>
  <si>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</si>
  <si>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Глейкина Елена Олеговна</t>
  </si>
  <si>
    <t>Трунова</t>
  </si>
  <si>
    <t>Ульяна</t>
  </si>
  <si>
    <t>Александровна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</si>
  <si>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</si>
  <si>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Буцких</t>
  </si>
  <si>
    <t>Виктория</t>
  </si>
  <si>
    <t>Игоревна</t>
  </si>
  <si>
    <t>Ермилина</t>
  </si>
  <si>
    <t>Софья</t>
  </si>
  <si>
    <t>Артёмовна</t>
  </si>
  <si>
    <t>Морозова</t>
  </si>
  <si>
    <t>Ольга</t>
  </si>
  <si>
    <t>Александра</t>
  </si>
  <si>
    <t>Петрова</t>
  </si>
  <si>
    <t>Васильевна</t>
  </si>
  <si>
    <t>Утешев</t>
  </si>
  <si>
    <t>Владислав</t>
  </si>
  <si>
    <t>Вадимович</t>
  </si>
  <si>
    <t>М</t>
  </si>
  <si>
    <t>Михина Людмила Владимировна</t>
  </si>
  <si>
    <t>Сироткин</t>
  </si>
  <si>
    <t>Дмитриевич</t>
  </si>
  <si>
    <t>Зиновьева</t>
  </si>
  <si>
    <t>Марина</t>
  </si>
  <si>
    <t>Полянская</t>
  </si>
  <si>
    <t>Андреевна</t>
  </si>
  <si>
    <t>Владиславовна</t>
  </si>
  <si>
    <t xml:space="preserve">Мацнева </t>
  </si>
  <si>
    <t xml:space="preserve">Алина 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</si>
  <si>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</si>
  <si>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 xml:space="preserve">Пантюхин </t>
  </si>
  <si>
    <t>Сергей</t>
  </si>
  <si>
    <t>Максимович</t>
  </si>
  <si>
    <t>Попова</t>
  </si>
  <si>
    <t>Олеся</t>
  </si>
  <si>
    <t>Клюшкина</t>
  </si>
  <si>
    <t>Дарья</t>
  </si>
  <si>
    <t>Дмитриевна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</si>
  <si>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</si>
  <si>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Места проведения олимпиады: МБОУ СОШ №№ 1, 2, 7, ТОГАОУ "Мичуринский лицей"</t>
  </si>
  <si>
    <t>Управление народного образования администрации г.Мичуринска Тамбовской области</t>
  </si>
  <si>
    <t>Дата проведения олимпиады: 15.12.2020</t>
  </si>
  <si>
    <r>
      <rPr>
        <b/>
        <sz val="18"/>
        <rFont val="Times New Roman"/>
        <family val="1"/>
      </rPr>
      <t xml:space="preserve">"15" </t>
    </r>
    <r>
      <rPr>
        <b/>
        <u val="single"/>
        <sz val="18"/>
        <rFont val="Times New Roman"/>
        <family val="1"/>
      </rPr>
      <t>декабря</t>
    </r>
    <r>
      <rPr>
        <b/>
        <sz val="18"/>
        <rFont val="Times New Roman"/>
        <family val="1"/>
      </rPr>
      <t xml:space="preserve"> 2</t>
    </r>
    <r>
      <rPr>
        <b/>
        <sz val="18"/>
        <color indexed="8"/>
        <rFont val="Times New Roman"/>
        <family val="1"/>
      </rPr>
      <t>020</t>
    </r>
  </si>
  <si>
    <t xml:space="preserve">аудирование </t>
  </si>
  <si>
    <t>чтение</t>
  </si>
  <si>
    <t>лексика/ грамматика</t>
  </si>
  <si>
    <t>лингвострановедение</t>
  </si>
  <si>
    <t>письмо</t>
  </si>
  <si>
    <t>письменное задание</t>
  </si>
  <si>
    <t>03-10-2020-16</t>
  </si>
  <si>
    <t>03-08-2020-11</t>
  </si>
  <si>
    <t>03-08-2020-12</t>
  </si>
  <si>
    <t>03-07-2020-08</t>
  </si>
  <si>
    <t>03-09-2020-14</t>
  </si>
  <si>
    <t>03-07-2020-09</t>
  </si>
  <si>
    <t>03-09-2020-13</t>
  </si>
  <si>
    <t>03-07-2020-07</t>
  </si>
  <si>
    <t>03-07-2020-02</t>
  </si>
  <si>
    <t>03-07-2020-05</t>
  </si>
  <si>
    <t>03-07-2020-01</t>
  </si>
  <si>
    <t>03-07-2020-03</t>
  </si>
  <si>
    <t>03-07-2020-04</t>
  </si>
  <si>
    <t>03-07-2020-06</t>
  </si>
  <si>
    <t>03-11-2020-17</t>
  </si>
  <si>
    <t>03-11-2020-18</t>
  </si>
  <si>
    <r>
      <t xml:space="preserve">    </t>
    </r>
    <r>
      <rPr>
        <u val="single"/>
        <sz val="18"/>
        <color indexed="8"/>
        <rFont val="Times New Roman"/>
        <family val="1"/>
      </rPr>
      <t>Желтикова Елена Васильевна</t>
    </r>
    <r>
      <rPr>
        <i/>
        <sz val="18"/>
        <color indexed="8"/>
        <rFont val="Times New Roman"/>
        <family val="1"/>
      </rPr>
      <t xml:space="preserve"> (подпись)</t>
    </r>
  </si>
  <si>
    <t>Смачнев Евгений Анатольевич</t>
  </si>
  <si>
    <t>Ююкина Лариса Анатольевна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</si>
  <si>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- 16 </t>
    </r>
    <r>
      <rPr>
        <sz val="18"/>
        <color indexed="8"/>
        <rFont val="Times New Roman"/>
        <family val="1"/>
      </rPr>
      <t>, 7 класс - 9, 8 класс -2, 9 класс -2, 10 класс -1 , 11 класс -2 .</t>
    </r>
  </si>
  <si>
    <t>Победитель</t>
  </si>
  <si>
    <t>1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</si>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</sst>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>
        <color indexed="8"/>
      </right>
      <top style="thick"/>
      <bottom style="thick"/>
    </border>
    <border>
      <left style="medium">
        <color indexed="8"/>
      </left>
      <right style="medium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33" borderId="10" xfId="57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57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176" fontId="5" fillId="39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176" fontId="11" fillId="37" borderId="0" xfId="0" applyNumberFormat="1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176" fontId="14" fillId="37" borderId="0" xfId="0" applyNumberFormat="1" applyFont="1" applyFill="1" applyBorder="1" applyAlignment="1">
      <alignment horizontal="center" vertical="center" wrapText="1"/>
    </xf>
    <xf numFmtId="179" fontId="5" fillId="33" borderId="10" xfId="57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/>
    </xf>
    <xf numFmtId="179" fontId="6" fillId="36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176" fontId="16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6" fillId="42" borderId="10" xfId="0" applyNumberFormat="1" applyFont="1" applyFill="1" applyBorder="1" applyAlignment="1">
      <alignment horizontal="center" vertical="center" wrapText="1"/>
    </xf>
    <xf numFmtId="49" fontId="6" fillId="4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33" borderId="11" xfId="57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tabSelected="1" view="pageBreakPreview" zoomScale="50" zoomScaleNormal="49" zoomScaleSheetLayoutView="50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1.7109375" style="0" customWidth="1"/>
    <col min="11" max="11" width="15.7109375" style="0" customWidth="1"/>
    <col min="12" max="12" width="17.8515625" style="0" customWidth="1"/>
    <col min="13" max="13" width="10.00390625" style="0" customWidth="1"/>
    <col min="14" max="14" width="17.421875" style="0" customWidth="1"/>
    <col min="15" max="15" width="17.28125" style="0" customWidth="1"/>
    <col min="16" max="16" width="12.28125" style="0" customWidth="1"/>
    <col min="17" max="17" width="15.8515625" style="0" customWidth="1"/>
    <col min="18" max="18" width="14.57421875" style="0" customWidth="1"/>
    <col min="19" max="19" width="16.140625" style="0" customWidth="1"/>
    <col min="20" max="20" width="17.421875" style="0" customWidth="1"/>
    <col min="21" max="21" width="16.28125" style="0" customWidth="1"/>
    <col min="22" max="22" width="17.7109375" style="0" customWidth="1"/>
    <col min="23" max="23" width="18.28125" style="0" customWidth="1"/>
    <col min="24" max="24" width="21.421875" style="0" customWidth="1"/>
  </cols>
  <sheetData>
    <row r="1" spans="1:24" ht="22.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2.5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2.5">
      <c r="A3" s="86" t="s">
        <v>60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2:24" ht="22.5">
      <c r="B4" s="86" t="s">
        <v>12</v>
      </c>
      <c r="C4" s="87"/>
      <c r="D4" s="8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8" t="s">
        <v>116</v>
      </c>
      <c r="S4" s="86"/>
      <c r="T4" s="86"/>
      <c r="U4" s="86"/>
      <c r="V4" s="86"/>
      <c r="W4" s="8"/>
      <c r="X4" s="6"/>
    </row>
    <row r="5" spans="1:24" ht="23.25">
      <c r="A5" s="83" t="s">
        <v>142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23.25">
      <c r="A6" s="83" t="s">
        <v>113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ht="23.25">
      <c r="A7" s="83" t="s">
        <v>115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3.25">
      <c r="A9" s="82" t="s">
        <v>14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23.25">
      <c r="A10" s="84" t="s">
        <v>61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23.25">
      <c r="A12" s="82" t="s">
        <v>15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23.25">
      <c r="A13" s="83" t="s">
        <v>112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22.5">
      <c r="A15" s="80" t="s">
        <v>62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3.25">
      <c r="A16" s="81" t="s">
        <v>114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76.5" thickBot="1" thickTop="1">
      <c r="A18" s="37" t="s">
        <v>0</v>
      </c>
      <c r="B18" s="38" t="s">
        <v>43</v>
      </c>
      <c r="C18" s="39" t="s">
        <v>7</v>
      </c>
      <c r="D18" s="40" t="s">
        <v>1</v>
      </c>
      <c r="E18" s="38" t="s">
        <v>2</v>
      </c>
      <c r="F18" s="41" t="s">
        <v>3</v>
      </c>
      <c r="G18" s="42" t="s">
        <v>4</v>
      </c>
      <c r="H18" s="38" t="s">
        <v>5</v>
      </c>
      <c r="I18" s="38" t="s">
        <v>44</v>
      </c>
      <c r="J18" s="38" t="s">
        <v>45</v>
      </c>
      <c r="K18" s="41" t="s">
        <v>46</v>
      </c>
      <c r="L18" s="72" t="s">
        <v>117</v>
      </c>
      <c r="M18" s="72" t="s">
        <v>118</v>
      </c>
      <c r="N18" s="72" t="s">
        <v>119</v>
      </c>
      <c r="O18" s="72" t="s">
        <v>120</v>
      </c>
      <c r="P18" s="72" t="s">
        <v>121</v>
      </c>
      <c r="Q18" s="72" t="s">
        <v>122</v>
      </c>
      <c r="R18" s="43" t="s">
        <v>8</v>
      </c>
      <c r="S18" s="43" t="s">
        <v>10</v>
      </c>
      <c r="T18" s="43" t="s">
        <v>11</v>
      </c>
      <c r="U18" s="43" t="s">
        <v>9</v>
      </c>
      <c r="V18" s="43" t="s">
        <v>47</v>
      </c>
      <c r="W18" s="43" t="s">
        <v>48</v>
      </c>
      <c r="X18" s="44" t="s">
        <v>6</v>
      </c>
    </row>
    <row r="19" spans="1:24" ht="75.75" thickTop="1">
      <c r="A19" s="1">
        <v>1</v>
      </c>
      <c r="B19" s="10" t="s">
        <v>12</v>
      </c>
      <c r="C19" s="76" t="s">
        <v>125</v>
      </c>
      <c r="D19" s="1" t="s">
        <v>96</v>
      </c>
      <c r="E19" s="1" t="s">
        <v>97</v>
      </c>
      <c r="F19" s="1" t="s">
        <v>80</v>
      </c>
      <c r="G19" s="18" t="s">
        <v>66</v>
      </c>
      <c r="H19" s="9">
        <v>38795</v>
      </c>
      <c r="I19" s="1" t="s">
        <v>51</v>
      </c>
      <c r="J19" s="1" t="s">
        <v>72</v>
      </c>
      <c r="K19" s="1">
        <v>8</v>
      </c>
      <c r="L19" s="11">
        <v>5</v>
      </c>
      <c r="M19" s="11">
        <v>7</v>
      </c>
      <c r="N19" s="11">
        <v>9</v>
      </c>
      <c r="O19" s="11">
        <v>8</v>
      </c>
      <c r="P19" s="11"/>
      <c r="Q19" s="11">
        <v>20</v>
      </c>
      <c r="R19" s="12">
        <f aca="true" t="shared" si="0" ref="R19:R34">SUM(L19:Q19)</f>
        <v>49</v>
      </c>
      <c r="S19" s="11">
        <v>120</v>
      </c>
      <c r="T19" s="77">
        <f aca="true" t="shared" si="1" ref="T19:T34">R19/S19</f>
        <v>0.4083333333333333</v>
      </c>
      <c r="U19" s="48"/>
      <c r="V19" s="79" t="s">
        <v>145</v>
      </c>
      <c r="W19" s="49"/>
      <c r="X19" s="1" t="s">
        <v>73</v>
      </c>
    </row>
    <row r="20" spans="1:24" ht="72" customHeight="1">
      <c r="A20" s="1">
        <v>2</v>
      </c>
      <c r="B20" s="14" t="s">
        <v>12</v>
      </c>
      <c r="C20" s="14" t="s">
        <v>128</v>
      </c>
      <c r="D20" s="1" t="s">
        <v>63</v>
      </c>
      <c r="E20" s="1" t="s">
        <v>64</v>
      </c>
      <c r="F20" s="1" t="s">
        <v>65</v>
      </c>
      <c r="G20" s="1" t="s">
        <v>66</v>
      </c>
      <c r="H20" s="9">
        <v>39354</v>
      </c>
      <c r="I20" s="1" t="s">
        <v>51</v>
      </c>
      <c r="J20" s="1" t="s">
        <v>67</v>
      </c>
      <c r="K20" s="1">
        <v>7</v>
      </c>
      <c r="L20" s="13">
        <v>9</v>
      </c>
      <c r="M20" s="13">
        <v>12</v>
      </c>
      <c r="N20" s="13">
        <v>7</v>
      </c>
      <c r="O20" s="13">
        <v>10</v>
      </c>
      <c r="P20" s="13"/>
      <c r="Q20" s="13">
        <v>10</v>
      </c>
      <c r="R20" s="2">
        <f t="shared" si="0"/>
        <v>48</v>
      </c>
      <c r="S20" s="13">
        <v>120</v>
      </c>
      <c r="T20" s="15">
        <f t="shared" si="1"/>
        <v>0.4</v>
      </c>
      <c r="U20" s="50"/>
      <c r="V20" s="52" t="s">
        <v>145</v>
      </c>
      <c r="W20" s="50"/>
      <c r="X20" s="1" t="s">
        <v>68</v>
      </c>
    </row>
    <row r="21" spans="1:24" ht="75">
      <c r="A21" s="1">
        <v>3</v>
      </c>
      <c r="B21" s="14" t="s">
        <v>12</v>
      </c>
      <c r="C21" s="14" t="s">
        <v>134</v>
      </c>
      <c r="D21" s="1" t="s">
        <v>84</v>
      </c>
      <c r="E21" s="1" t="s">
        <v>86</v>
      </c>
      <c r="F21" s="1" t="s">
        <v>71</v>
      </c>
      <c r="G21" s="1" t="s">
        <v>66</v>
      </c>
      <c r="H21" s="9">
        <v>39286</v>
      </c>
      <c r="I21" s="1" t="s">
        <v>51</v>
      </c>
      <c r="J21" s="1" t="s">
        <v>77</v>
      </c>
      <c r="K21" s="1">
        <v>7</v>
      </c>
      <c r="L21" s="31">
        <v>7</v>
      </c>
      <c r="M21" s="31">
        <v>11</v>
      </c>
      <c r="N21" s="31">
        <v>3</v>
      </c>
      <c r="O21" s="31">
        <v>17</v>
      </c>
      <c r="P21" s="31"/>
      <c r="Q21" s="31"/>
      <c r="R21" s="46">
        <f t="shared" si="0"/>
        <v>38</v>
      </c>
      <c r="S21" s="31">
        <v>120</v>
      </c>
      <c r="T21" s="16">
        <f t="shared" si="1"/>
        <v>0.31666666666666665</v>
      </c>
      <c r="U21" s="52"/>
      <c r="V21" s="52" t="s">
        <v>145</v>
      </c>
      <c r="W21" s="50"/>
      <c r="X21" s="1" t="s">
        <v>93</v>
      </c>
    </row>
    <row r="22" spans="1:24" ht="75">
      <c r="A22" s="1">
        <v>4</v>
      </c>
      <c r="B22" s="14" t="s">
        <v>12</v>
      </c>
      <c r="C22" s="14" t="s">
        <v>135</v>
      </c>
      <c r="D22" s="1" t="s">
        <v>84</v>
      </c>
      <c r="E22" s="1" t="s">
        <v>85</v>
      </c>
      <c r="F22" s="1" t="s">
        <v>71</v>
      </c>
      <c r="G22" s="1" t="s">
        <v>66</v>
      </c>
      <c r="H22" s="9">
        <v>39286</v>
      </c>
      <c r="I22" s="1" t="s">
        <v>51</v>
      </c>
      <c r="J22" s="1" t="s">
        <v>77</v>
      </c>
      <c r="K22" s="1">
        <v>7</v>
      </c>
      <c r="L22" s="35">
        <v>7</v>
      </c>
      <c r="M22" s="35">
        <v>11</v>
      </c>
      <c r="N22" s="35">
        <v>3</v>
      </c>
      <c r="O22" s="35">
        <v>17</v>
      </c>
      <c r="P22" s="35"/>
      <c r="Q22" s="35"/>
      <c r="R22" s="45">
        <f t="shared" si="0"/>
        <v>38</v>
      </c>
      <c r="S22" s="35">
        <v>120</v>
      </c>
      <c r="T22" s="36">
        <f t="shared" si="1"/>
        <v>0.31666666666666665</v>
      </c>
      <c r="U22" s="51"/>
      <c r="V22" s="51" t="s">
        <v>145</v>
      </c>
      <c r="W22" s="50"/>
      <c r="X22" s="1" t="s">
        <v>93</v>
      </c>
    </row>
    <row r="23" spans="1:24" ht="75">
      <c r="A23" s="1">
        <v>5</v>
      </c>
      <c r="B23" s="1" t="s">
        <v>12</v>
      </c>
      <c r="C23" s="14" t="s">
        <v>133</v>
      </c>
      <c r="D23" s="1" t="s">
        <v>78</v>
      </c>
      <c r="E23" s="1" t="s">
        <v>79</v>
      </c>
      <c r="F23" s="1" t="s">
        <v>80</v>
      </c>
      <c r="G23" s="1" t="s">
        <v>66</v>
      </c>
      <c r="H23" s="9">
        <v>39313</v>
      </c>
      <c r="I23" s="1" t="s">
        <v>51</v>
      </c>
      <c r="J23" s="1" t="s">
        <v>77</v>
      </c>
      <c r="K23" s="1">
        <v>7</v>
      </c>
      <c r="L23" s="13">
        <v>8</v>
      </c>
      <c r="M23" s="13">
        <v>10</v>
      </c>
      <c r="N23" s="13">
        <v>3</v>
      </c>
      <c r="O23" s="13">
        <v>13</v>
      </c>
      <c r="P23" s="13"/>
      <c r="Q23" s="13"/>
      <c r="R23" s="2">
        <f t="shared" si="0"/>
        <v>34</v>
      </c>
      <c r="S23" s="13">
        <v>120</v>
      </c>
      <c r="T23" s="3">
        <f t="shared" si="1"/>
        <v>0.2833333333333333</v>
      </c>
      <c r="U23" s="50"/>
      <c r="V23" s="50"/>
      <c r="W23" s="50"/>
      <c r="X23" s="1" t="s">
        <v>93</v>
      </c>
    </row>
    <row r="24" spans="1:24" ht="75">
      <c r="A24" s="1">
        <v>6</v>
      </c>
      <c r="B24" s="1" t="s">
        <v>12</v>
      </c>
      <c r="C24" s="14" t="s">
        <v>136</v>
      </c>
      <c r="D24" s="1" t="s">
        <v>74</v>
      </c>
      <c r="E24" s="1" t="s">
        <v>75</v>
      </c>
      <c r="F24" s="1" t="s">
        <v>76</v>
      </c>
      <c r="G24" s="1" t="s">
        <v>66</v>
      </c>
      <c r="H24" s="9">
        <v>39321</v>
      </c>
      <c r="I24" s="1" t="s">
        <v>51</v>
      </c>
      <c r="J24" s="1" t="s">
        <v>77</v>
      </c>
      <c r="K24" s="1">
        <v>7</v>
      </c>
      <c r="L24" s="13">
        <v>11</v>
      </c>
      <c r="M24" s="13">
        <v>7</v>
      </c>
      <c r="N24" s="13">
        <v>1</v>
      </c>
      <c r="O24" s="13">
        <v>14</v>
      </c>
      <c r="P24" s="13"/>
      <c r="Q24" s="13"/>
      <c r="R24" s="2">
        <f t="shared" si="0"/>
        <v>33</v>
      </c>
      <c r="S24" s="13">
        <v>120</v>
      </c>
      <c r="T24" s="3">
        <f t="shared" si="1"/>
        <v>0.275</v>
      </c>
      <c r="U24" s="50"/>
      <c r="V24" s="50"/>
      <c r="W24" s="50"/>
      <c r="X24" s="1" t="s">
        <v>93</v>
      </c>
    </row>
    <row r="25" spans="1:24" ht="75">
      <c r="A25" s="1">
        <v>7</v>
      </c>
      <c r="B25" s="14" t="s">
        <v>12</v>
      </c>
      <c r="C25" s="14" t="s">
        <v>131</v>
      </c>
      <c r="D25" s="1" t="s">
        <v>81</v>
      </c>
      <c r="E25" s="1" t="s">
        <v>82</v>
      </c>
      <c r="F25" s="1" t="s">
        <v>83</v>
      </c>
      <c r="G25" s="1" t="s">
        <v>66</v>
      </c>
      <c r="H25" s="9">
        <v>39332</v>
      </c>
      <c r="I25" s="1" t="s">
        <v>51</v>
      </c>
      <c r="J25" s="1" t="s">
        <v>77</v>
      </c>
      <c r="K25" s="1">
        <v>7</v>
      </c>
      <c r="L25" s="35">
        <v>6</v>
      </c>
      <c r="M25" s="35">
        <v>8</v>
      </c>
      <c r="N25" s="35">
        <v>2</v>
      </c>
      <c r="O25" s="35">
        <v>9</v>
      </c>
      <c r="P25" s="35"/>
      <c r="Q25" s="35"/>
      <c r="R25" s="45">
        <f t="shared" si="0"/>
        <v>25</v>
      </c>
      <c r="S25" s="35">
        <v>120</v>
      </c>
      <c r="T25" s="36">
        <f t="shared" si="1"/>
        <v>0.20833333333333334</v>
      </c>
      <c r="U25" s="51"/>
      <c r="V25" s="51"/>
      <c r="W25" s="50"/>
      <c r="X25" s="1" t="s">
        <v>93</v>
      </c>
    </row>
    <row r="26" spans="1:24" ht="75">
      <c r="A26" s="1">
        <v>8</v>
      </c>
      <c r="B26" s="14" t="s">
        <v>12</v>
      </c>
      <c r="C26" s="14" t="s">
        <v>130</v>
      </c>
      <c r="D26" s="1" t="s">
        <v>89</v>
      </c>
      <c r="E26" s="1" t="s">
        <v>90</v>
      </c>
      <c r="F26" s="1" t="s">
        <v>91</v>
      </c>
      <c r="G26" s="1" t="s">
        <v>92</v>
      </c>
      <c r="H26" s="9">
        <v>39328</v>
      </c>
      <c r="I26" s="1" t="s">
        <v>51</v>
      </c>
      <c r="J26" s="1" t="s">
        <v>77</v>
      </c>
      <c r="K26" s="1">
        <v>7</v>
      </c>
      <c r="L26" s="31">
        <v>6</v>
      </c>
      <c r="M26" s="31">
        <v>8</v>
      </c>
      <c r="N26" s="31">
        <v>0</v>
      </c>
      <c r="O26" s="31">
        <v>8</v>
      </c>
      <c r="P26" s="31">
        <v>0</v>
      </c>
      <c r="Q26" s="31"/>
      <c r="R26" s="46">
        <f t="shared" si="0"/>
        <v>22</v>
      </c>
      <c r="S26" s="31">
        <v>120</v>
      </c>
      <c r="T26" s="17">
        <f t="shared" si="1"/>
        <v>0.18333333333333332</v>
      </c>
      <c r="U26" s="52"/>
      <c r="V26" s="52"/>
      <c r="W26" s="50"/>
      <c r="X26" s="1" t="s">
        <v>93</v>
      </c>
    </row>
    <row r="27" spans="1:24" ht="75">
      <c r="A27" s="1">
        <v>9</v>
      </c>
      <c r="B27" s="14" t="s">
        <v>12</v>
      </c>
      <c r="C27" s="14" t="s">
        <v>132</v>
      </c>
      <c r="D27" s="1" t="s">
        <v>87</v>
      </c>
      <c r="E27" s="1" t="s">
        <v>70</v>
      </c>
      <c r="F27" s="1" t="s">
        <v>88</v>
      </c>
      <c r="G27" s="1" t="s">
        <v>66</v>
      </c>
      <c r="H27" s="9">
        <v>39312</v>
      </c>
      <c r="I27" s="1" t="s">
        <v>51</v>
      </c>
      <c r="J27" s="1" t="s">
        <v>77</v>
      </c>
      <c r="K27" s="1">
        <v>7</v>
      </c>
      <c r="L27" s="35">
        <v>6</v>
      </c>
      <c r="M27" s="35">
        <v>7</v>
      </c>
      <c r="N27" s="35">
        <v>1</v>
      </c>
      <c r="O27" s="35">
        <v>2</v>
      </c>
      <c r="P27" s="35"/>
      <c r="Q27" s="35"/>
      <c r="R27" s="45">
        <f t="shared" si="0"/>
        <v>16</v>
      </c>
      <c r="S27" s="35">
        <v>120</v>
      </c>
      <c r="T27" s="36">
        <f t="shared" si="1"/>
        <v>0.13333333333333333</v>
      </c>
      <c r="U27" s="51"/>
      <c r="V27" s="51"/>
      <c r="W27" s="50"/>
      <c r="X27" s="1" t="s">
        <v>93</v>
      </c>
    </row>
    <row r="28" spans="1:24" ht="75">
      <c r="A28" s="1">
        <v>10</v>
      </c>
      <c r="B28" s="1" t="s">
        <v>12</v>
      </c>
      <c r="C28" s="14" t="s">
        <v>124</v>
      </c>
      <c r="D28" s="1" t="s">
        <v>94</v>
      </c>
      <c r="E28" s="1" t="s">
        <v>90</v>
      </c>
      <c r="F28" s="1" t="s">
        <v>95</v>
      </c>
      <c r="G28" s="1" t="s">
        <v>92</v>
      </c>
      <c r="H28" s="9">
        <v>38930</v>
      </c>
      <c r="I28" s="1" t="s">
        <v>51</v>
      </c>
      <c r="J28" s="1" t="s">
        <v>72</v>
      </c>
      <c r="K28" s="1">
        <v>8</v>
      </c>
      <c r="L28" s="13">
        <v>2</v>
      </c>
      <c r="M28" s="13">
        <v>8</v>
      </c>
      <c r="N28" s="13"/>
      <c r="O28" s="13">
        <v>4</v>
      </c>
      <c r="P28" s="13"/>
      <c r="Q28" s="13">
        <v>0</v>
      </c>
      <c r="R28" s="2">
        <f t="shared" si="0"/>
        <v>14</v>
      </c>
      <c r="S28" s="13">
        <v>120</v>
      </c>
      <c r="T28" s="3">
        <f t="shared" si="1"/>
        <v>0.11666666666666667</v>
      </c>
      <c r="U28" s="50"/>
      <c r="V28" s="50"/>
      <c r="W28" s="50"/>
      <c r="X28" s="1" t="s">
        <v>73</v>
      </c>
    </row>
    <row r="29" spans="1:24" ht="75">
      <c r="A29" s="1">
        <v>11</v>
      </c>
      <c r="B29" s="14" t="s">
        <v>12</v>
      </c>
      <c r="C29" s="14" t="s">
        <v>126</v>
      </c>
      <c r="D29" s="1" t="s">
        <v>69</v>
      </c>
      <c r="E29" s="1" t="s">
        <v>70</v>
      </c>
      <c r="F29" s="1" t="s">
        <v>71</v>
      </c>
      <c r="G29" s="1" t="s">
        <v>66</v>
      </c>
      <c r="H29" s="9">
        <v>39435</v>
      </c>
      <c r="I29" s="1" t="s">
        <v>51</v>
      </c>
      <c r="J29" s="1" t="s">
        <v>72</v>
      </c>
      <c r="K29" s="1">
        <v>7</v>
      </c>
      <c r="L29" s="35"/>
      <c r="M29" s="35">
        <v>2</v>
      </c>
      <c r="N29" s="35">
        <v>0</v>
      </c>
      <c r="O29" s="35">
        <v>2</v>
      </c>
      <c r="P29" s="35"/>
      <c r="Q29" s="35">
        <v>0</v>
      </c>
      <c r="R29" s="45">
        <f t="shared" si="0"/>
        <v>4</v>
      </c>
      <c r="S29" s="35">
        <v>120</v>
      </c>
      <c r="T29" s="36">
        <f t="shared" si="1"/>
        <v>0.03333333333333333</v>
      </c>
      <c r="U29" s="51"/>
      <c r="V29" s="51"/>
      <c r="W29" s="50"/>
      <c r="X29" s="1" t="s">
        <v>73</v>
      </c>
    </row>
    <row r="30" spans="1:24" ht="56.25">
      <c r="A30" s="1">
        <v>12</v>
      </c>
      <c r="B30" s="14" t="s">
        <v>12</v>
      </c>
      <c r="C30" s="14" t="s">
        <v>127</v>
      </c>
      <c r="D30" s="1" t="s">
        <v>98</v>
      </c>
      <c r="E30" s="1" t="s">
        <v>82</v>
      </c>
      <c r="F30" s="1" t="s">
        <v>100</v>
      </c>
      <c r="G30" s="1" t="s">
        <v>66</v>
      </c>
      <c r="H30" s="9">
        <v>38623</v>
      </c>
      <c r="I30" s="1" t="s">
        <v>51</v>
      </c>
      <c r="J30" s="1" t="s">
        <v>67</v>
      </c>
      <c r="K30" s="1">
        <v>9</v>
      </c>
      <c r="L30" s="31">
        <v>13</v>
      </c>
      <c r="M30" s="31">
        <v>12</v>
      </c>
      <c r="N30" s="31">
        <v>6</v>
      </c>
      <c r="O30" s="31">
        <v>15</v>
      </c>
      <c r="P30" s="31">
        <v>17</v>
      </c>
      <c r="Q30" s="31">
        <v>16</v>
      </c>
      <c r="R30" s="46">
        <f t="shared" si="0"/>
        <v>79</v>
      </c>
      <c r="S30" s="31">
        <v>120</v>
      </c>
      <c r="T30" s="16">
        <f t="shared" si="1"/>
        <v>0.6583333333333333</v>
      </c>
      <c r="U30" s="52"/>
      <c r="V30" s="52" t="s">
        <v>143</v>
      </c>
      <c r="W30" s="50"/>
      <c r="X30" s="1" t="s">
        <v>68</v>
      </c>
    </row>
    <row r="31" spans="1:24" ht="75">
      <c r="A31" s="1">
        <v>13</v>
      </c>
      <c r="B31" s="14" t="s">
        <v>12</v>
      </c>
      <c r="C31" s="14" t="s">
        <v>138</v>
      </c>
      <c r="D31" s="1" t="s">
        <v>107</v>
      </c>
      <c r="E31" s="1" t="s">
        <v>108</v>
      </c>
      <c r="F31" s="1" t="s">
        <v>99</v>
      </c>
      <c r="G31" s="1" t="s">
        <v>66</v>
      </c>
      <c r="H31" s="9">
        <v>37824</v>
      </c>
      <c r="I31" s="1" t="s">
        <v>51</v>
      </c>
      <c r="J31" s="1" t="s">
        <v>77</v>
      </c>
      <c r="K31" s="1">
        <v>11</v>
      </c>
      <c r="L31" s="31">
        <v>8</v>
      </c>
      <c r="M31" s="31">
        <v>8</v>
      </c>
      <c r="N31" s="31">
        <v>1</v>
      </c>
      <c r="O31" s="31">
        <v>13</v>
      </c>
      <c r="P31" s="31">
        <v>24</v>
      </c>
      <c r="Q31" s="31"/>
      <c r="R31" s="46">
        <f t="shared" si="0"/>
        <v>54</v>
      </c>
      <c r="S31" s="31">
        <v>120</v>
      </c>
      <c r="T31" s="16">
        <f t="shared" si="1"/>
        <v>0.45</v>
      </c>
      <c r="U31" s="52"/>
      <c r="V31" s="52" t="s">
        <v>145</v>
      </c>
      <c r="W31" s="50"/>
      <c r="X31" s="1" t="s">
        <v>93</v>
      </c>
    </row>
    <row r="32" spans="1:24" ht="75">
      <c r="A32" s="1">
        <v>14</v>
      </c>
      <c r="B32" s="1" t="s">
        <v>12</v>
      </c>
      <c r="C32" s="14" t="s">
        <v>137</v>
      </c>
      <c r="D32" s="1" t="s">
        <v>109</v>
      </c>
      <c r="E32" s="1" t="s">
        <v>110</v>
      </c>
      <c r="F32" s="1" t="s">
        <v>111</v>
      </c>
      <c r="G32" s="1" t="s">
        <v>66</v>
      </c>
      <c r="H32" s="9">
        <v>37806</v>
      </c>
      <c r="I32" s="1" t="s">
        <v>51</v>
      </c>
      <c r="J32" s="1" t="s">
        <v>77</v>
      </c>
      <c r="K32" s="1">
        <v>11</v>
      </c>
      <c r="L32" s="13">
        <v>4</v>
      </c>
      <c r="M32" s="13">
        <v>11</v>
      </c>
      <c r="N32" s="13">
        <v>0</v>
      </c>
      <c r="O32" s="13">
        <v>16</v>
      </c>
      <c r="P32" s="13">
        <v>0</v>
      </c>
      <c r="Q32" s="13">
        <v>3</v>
      </c>
      <c r="R32" s="2">
        <f t="shared" si="0"/>
        <v>34</v>
      </c>
      <c r="S32" s="13">
        <v>120</v>
      </c>
      <c r="T32" s="3">
        <f t="shared" si="1"/>
        <v>0.2833333333333333</v>
      </c>
      <c r="U32" s="50"/>
      <c r="V32" s="50"/>
      <c r="W32" s="50"/>
      <c r="X32" s="1" t="s">
        <v>93</v>
      </c>
    </row>
    <row r="33" spans="1:24" ht="75">
      <c r="A33" s="1">
        <v>15</v>
      </c>
      <c r="B33" s="14" t="s">
        <v>12</v>
      </c>
      <c r="C33" s="14" t="s">
        <v>129</v>
      </c>
      <c r="D33" s="1" t="s">
        <v>101</v>
      </c>
      <c r="E33" s="1" t="s">
        <v>102</v>
      </c>
      <c r="F33" s="1" t="s">
        <v>71</v>
      </c>
      <c r="G33" s="1" t="s">
        <v>66</v>
      </c>
      <c r="H33" s="9">
        <v>38779</v>
      </c>
      <c r="I33" s="1" t="s">
        <v>51</v>
      </c>
      <c r="J33" s="1" t="s">
        <v>103</v>
      </c>
      <c r="K33" s="1">
        <v>9</v>
      </c>
      <c r="L33" s="35">
        <v>11</v>
      </c>
      <c r="M33" s="35">
        <v>11</v>
      </c>
      <c r="N33" s="35">
        <v>1</v>
      </c>
      <c r="O33" s="35">
        <v>3</v>
      </c>
      <c r="P33" s="35"/>
      <c r="Q33" s="35">
        <v>7</v>
      </c>
      <c r="R33" s="45">
        <f t="shared" si="0"/>
        <v>33</v>
      </c>
      <c r="S33" s="35">
        <v>120</v>
      </c>
      <c r="T33" s="36">
        <f t="shared" si="1"/>
        <v>0.275</v>
      </c>
      <c r="U33" s="51"/>
      <c r="V33" s="51"/>
      <c r="W33" s="50"/>
      <c r="X33" s="1" t="s">
        <v>68</v>
      </c>
    </row>
    <row r="34" spans="1:24" ht="75">
      <c r="A34" s="1">
        <v>16</v>
      </c>
      <c r="B34" s="14" t="s">
        <v>12</v>
      </c>
      <c r="C34" s="14" t="s">
        <v>123</v>
      </c>
      <c r="D34" s="1" t="s">
        <v>104</v>
      </c>
      <c r="E34" s="1" t="s">
        <v>105</v>
      </c>
      <c r="F34" s="1" t="s">
        <v>106</v>
      </c>
      <c r="G34" s="1" t="s">
        <v>92</v>
      </c>
      <c r="H34" s="9">
        <v>38268</v>
      </c>
      <c r="I34" s="1" t="s">
        <v>51</v>
      </c>
      <c r="J34" s="1" t="s">
        <v>72</v>
      </c>
      <c r="K34" s="1">
        <v>10</v>
      </c>
      <c r="L34" s="35">
        <v>6</v>
      </c>
      <c r="M34" s="35">
        <v>4</v>
      </c>
      <c r="N34" s="35">
        <v>0</v>
      </c>
      <c r="O34" s="35">
        <v>7</v>
      </c>
      <c r="P34" s="35"/>
      <c r="Q34" s="35">
        <v>5</v>
      </c>
      <c r="R34" s="45">
        <f t="shared" si="0"/>
        <v>22</v>
      </c>
      <c r="S34" s="35">
        <v>120</v>
      </c>
      <c r="T34" s="36">
        <f t="shared" si="1"/>
        <v>0.18333333333333332</v>
      </c>
      <c r="U34" s="51"/>
      <c r="V34" s="51"/>
      <c r="W34" s="50"/>
      <c r="X34" s="1" t="s">
        <v>73</v>
      </c>
    </row>
    <row r="35" spans="1:24" ht="18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2.5">
      <c r="A36" s="82" t="s">
        <v>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23.25">
      <c r="A37" s="83" t="s">
        <v>139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</row>
    <row r="38" spans="1:24" ht="23.25">
      <c r="A38" s="82" t="s">
        <v>49</v>
      </c>
      <c r="B38" s="84"/>
      <c r="C38" s="84"/>
      <c r="D38" s="84"/>
      <c r="E38" s="84"/>
      <c r="F38" s="84"/>
      <c r="G38" s="84"/>
      <c r="H38" s="84"/>
      <c r="I38" s="84"/>
      <c r="J38" s="8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3.25">
      <c r="A39" s="83" t="s">
        <v>73</v>
      </c>
      <c r="B39" s="84"/>
      <c r="C39" s="84"/>
      <c r="D39" s="84"/>
      <c r="E39" s="84"/>
      <c r="F39" s="84"/>
      <c r="G39" s="84"/>
      <c r="H39" s="84"/>
      <c r="I39" s="84"/>
      <c r="J39" s="8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23.25">
      <c r="A40" s="83" t="s">
        <v>140</v>
      </c>
      <c r="B40" s="84"/>
      <c r="C40" s="84"/>
      <c r="D40" s="84"/>
      <c r="E40" s="84"/>
      <c r="F40" s="84"/>
      <c r="G40" s="84"/>
      <c r="H40" s="84"/>
      <c r="I40" s="84"/>
      <c r="J40" s="8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23.25">
      <c r="A41" s="83" t="s">
        <v>141</v>
      </c>
      <c r="B41" s="84"/>
      <c r="C41" s="84"/>
      <c r="D41" s="84"/>
      <c r="E41" s="84"/>
      <c r="F41" s="84"/>
      <c r="G41" s="84"/>
      <c r="H41" s="84"/>
      <c r="I41" s="84"/>
      <c r="J41" s="8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3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4" spans="2:5" ht="15.75">
      <c r="B44" s="21" t="s">
        <v>17</v>
      </c>
      <c r="C44" s="21" t="s">
        <v>18</v>
      </c>
      <c r="D44" s="21" t="s">
        <v>19</v>
      </c>
      <c r="E44" s="21" t="s">
        <v>20</v>
      </c>
    </row>
    <row r="45" spans="2:5" ht="23.25">
      <c r="B45" s="89">
        <v>7</v>
      </c>
      <c r="C45" s="89">
        <v>9</v>
      </c>
      <c r="D45" s="89">
        <v>0</v>
      </c>
      <c r="E45" s="89">
        <v>3</v>
      </c>
    </row>
    <row r="46" spans="2:5" ht="23.25">
      <c r="B46" s="20">
        <v>8</v>
      </c>
      <c r="C46" s="20">
        <v>2</v>
      </c>
      <c r="D46" s="20">
        <v>0</v>
      </c>
      <c r="E46" s="20">
        <v>1</v>
      </c>
    </row>
    <row r="47" spans="2:5" ht="23.25">
      <c r="B47" s="20">
        <v>9</v>
      </c>
      <c r="C47" s="20">
        <v>2</v>
      </c>
      <c r="D47" s="20">
        <v>1</v>
      </c>
      <c r="E47" s="20">
        <v>0</v>
      </c>
    </row>
    <row r="48" spans="2:5" ht="23.25">
      <c r="B48" s="20">
        <v>10</v>
      </c>
      <c r="C48" s="20">
        <v>1</v>
      </c>
      <c r="D48" s="20">
        <v>0</v>
      </c>
      <c r="E48" s="20">
        <v>0</v>
      </c>
    </row>
    <row r="49" spans="2:5" ht="23.25">
      <c r="B49" s="20">
        <v>11</v>
      </c>
      <c r="C49" s="20">
        <v>2</v>
      </c>
      <c r="D49" s="20">
        <v>0</v>
      </c>
      <c r="E49" s="20">
        <v>1</v>
      </c>
    </row>
    <row r="50" spans="2:5" ht="22.5">
      <c r="B50" s="24" t="s">
        <v>21</v>
      </c>
      <c r="C50" s="24">
        <f>SUM(C45:C49)</f>
        <v>16</v>
      </c>
      <c r="D50" s="24">
        <f>SUM(D45:D49)</f>
        <v>1</v>
      </c>
      <c r="E50" s="24">
        <f>SUM(E45:E49)</f>
        <v>5</v>
      </c>
    </row>
    <row r="51" spans="2:6" ht="23.25">
      <c r="B51" s="19"/>
      <c r="C51" s="19"/>
      <c r="D51" s="22">
        <f>D50/C50</f>
        <v>0.0625</v>
      </c>
      <c r="E51" s="22">
        <f>E50/C50</f>
        <v>0.3125</v>
      </c>
      <c r="F51" s="23">
        <f>SUM(D51:E51)</f>
        <v>0.375</v>
      </c>
    </row>
    <row r="53" spans="2:17" ht="63">
      <c r="B53" s="25" t="s">
        <v>22</v>
      </c>
      <c r="C53" s="71" t="s">
        <v>16</v>
      </c>
      <c r="D53" s="25" t="s">
        <v>23</v>
      </c>
      <c r="E53" s="25" t="s">
        <v>24</v>
      </c>
      <c r="F53" s="25" t="s">
        <v>25</v>
      </c>
      <c r="G53" s="25" t="s">
        <v>26</v>
      </c>
      <c r="H53" s="27" t="s">
        <v>50</v>
      </c>
      <c r="I53" s="27" t="s">
        <v>28</v>
      </c>
      <c r="J53" s="25" t="s">
        <v>29</v>
      </c>
      <c r="K53" s="27" t="s">
        <v>39</v>
      </c>
      <c r="L53" s="27" t="s">
        <v>40</v>
      </c>
      <c r="M53" s="30" t="s">
        <v>30</v>
      </c>
      <c r="N53" s="53"/>
      <c r="O53" s="53"/>
      <c r="P53" s="33"/>
      <c r="Q53" s="33"/>
    </row>
    <row r="54" spans="2:17" ht="21">
      <c r="B54" s="26" t="s">
        <v>27</v>
      </c>
      <c r="C54" s="47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2">
        <f aca="true" t="shared" si="2" ref="J54:J64">C54+D54+E54+F54+G54</f>
        <v>1</v>
      </c>
      <c r="K54" s="2">
        <f aca="true" t="shared" si="3" ref="K54:K64">H54+I54</f>
        <v>0</v>
      </c>
      <c r="L54" s="32">
        <f aca="true" t="shared" si="4" ref="L54:L66">K54/J54</f>
        <v>0</v>
      </c>
      <c r="M54" s="91"/>
      <c r="N54" s="54"/>
      <c r="O54" s="55"/>
      <c r="P54" s="34"/>
      <c r="Q54" s="34"/>
    </row>
    <row r="55" spans="2:17" ht="21">
      <c r="B55" s="26" t="s">
        <v>31</v>
      </c>
      <c r="C55" s="47">
        <v>7</v>
      </c>
      <c r="D55" s="1">
        <v>0</v>
      </c>
      <c r="E55" s="1">
        <v>0</v>
      </c>
      <c r="F55" s="1">
        <v>0</v>
      </c>
      <c r="G55" s="1">
        <v>2</v>
      </c>
      <c r="H55" s="1">
        <v>0</v>
      </c>
      <c r="I55" s="1">
        <v>3</v>
      </c>
      <c r="J55" s="2">
        <v>9</v>
      </c>
      <c r="K55" s="2">
        <f t="shared" si="3"/>
        <v>3</v>
      </c>
      <c r="L55" s="32">
        <f t="shared" si="4"/>
        <v>0.3333333333333333</v>
      </c>
      <c r="M55" s="92">
        <v>2</v>
      </c>
      <c r="N55" s="54"/>
      <c r="O55" s="55"/>
      <c r="P55" s="34"/>
      <c r="Q55" s="34"/>
    </row>
    <row r="56" spans="2:17" ht="21">
      <c r="B56" s="26" t="s">
        <v>58</v>
      </c>
      <c r="C56" s="73"/>
      <c r="D56" s="73"/>
      <c r="E56" s="73"/>
      <c r="F56" s="73"/>
      <c r="G56" s="73"/>
      <c r="H56" s="73"/>
      <c r="I56" s="73"/>
      <c r="J56" s="2">
        <f>C56+D56+E56+F56+G56</f>
        <v>0</v>
      </c>
      <c r="K56" s="2">
        <f>H56+I56</f>
        <v>0</v>
      </c>
      <c r="L56" s="32" t="e">
        <f>K56/J56</f>
        <v>#DIV/0!</v>
      </c>
      <c r="M56" s="90"/>
      <c r="N56" s="54"/>
      <c r="O56" s="55"/>
      <c r="P56" s="34"/>
      <c r="Q56" s="34"/>
    </row>
    <row r="57" spans="2:17" ht="21">
      <c r="B57" s="26" t="s">
        <v>32</v>
      </c>
      <c r="C57" s="47">
        <v>1</v>
      </c>
      <c r="D57" s="1">
        <v>2</v>
      </c>
      <c r="E57" s="1">
        <v>0</v>
      </c>
      <c r="F57" s="1">
        <v>1</v>
      </c>
      <c r="G57" s="1">
        <v>0</v>
      </c>
      <c r="H57" s="1">
        <v>0</v>
      </c>
      <c r="I57" s="1">
        <v>1</v>
      </c>
      <c r="J57" s="2">
        <f t="shared" si="2"/>
        <v>4</v>
      </c>
      <c r="K57" s="2">
        <f t="shared" si="3"/>
        <v>1</v>
      </c>
      <c r="L57" s="32">
        <f t="shared" si="4"/>
        <v>0.25</v>
      </c>
      <c r="M57" s="92">
        <v>3</v>
      </c>
      <c r="N57" s="54"/>
      <c r="O57" s="55"/>
      <c r="P57" s="34"/>
      <c r="Q57" s="34"/>
    </row>
    <row r="58" spans="2:17" ht="21">
      <c r="B58" s="26" t="s">
        <v>33</v>
      </c>
      <c r="C58" s="73"/>
      <c r="D58" s="73"/>
      <c r="E58" s="73"/>
      <c r="F58" s="73"/>
      <c r="G58" s="73"/>
      <c r="H58" s="73"/>
      <c r="I58" s="73"/>
      <c r="J58" s="2">
        <f t="shared" si="2"/>
        <v>0</v>
      </c>
      <c r="K58" s="2">
        <f t="shared" si="3"/>
        <v>0</v>
      </c>
      <c r="L58" s="32" t="e">
        <f t="shared" si="4"/>
        <v>#DIV/0!</v>
      </c>
      <c r="M58" s="90"/>
      <c r="N58" s="54"/>
      <c r="O58" s="55"/>
      <c r="P58" s="34"/>
      <c r="Q58" s="34"/>
    </row>
    <row r="59" spans="2:17" ht="21">
      <c r="B59" s="26" t="s">
        <v>34</v>
      </c>
      <c r="C59" s="73"/>
      <c r="D59" s="73"/>
      <c r="E59" s="73"/>
      <c r="F59" s="73"/>
      <c r="G59" s="73"/>
      <c r="H59" s="73"/>
      <c r="I59" s="73"/>
      <c r="J59" s="2">
        <f t="shared" si="2"/>
        <v>0</v>
      </c>
      <c r="K59" s="2">
        <f t="shared" si="3"/>
        <v>0</v>
      </c>
      <c r="L59" s="32" t="e">
        <f t="shared" si="4"/>
        <v>#DIV/0!</v>
      </c>
      <c r="M59" s="90"/>
      <c r="N59" s="54"/>
      <c r="O59" s="55"/>
      <c r="P59" s="34"/>
      <c r="Q59" s="34"/>
    </row>
    <row r="60" spans="2:17" ht="21">
      <c r="B60" s="26" t="s">
        <v>35</v>
      </c>
      <c r="C60" s="73"/>
      <c r="D60" s="73"/>
      <c r="E60" s="73"/>
      <c r="F60" s="73"/>
      <c r="G60" s="73"/>
      <c r="H60" s="73"/>
      <c r="I60" s="73"/>
      <c r="J60" s="2">
        <f t="shared" si="2"/>
        <v>0</v>
      </c>
      <c r="K60" s="2">
        <f t="shared" si="3"/>
        <v>0</v>
      </c>
      <c r="L60" s="32" t="e">
        <f t="shared" si="4"/>
        <v>#DIV/0!</v>
      </c>
      <c r="M60" s="90"/>
      <c r="N60" s="54"/>
      <c r="O60" s="55"/>
      <c r="P60" s="34"/>
      <c r="Q60" s="34"/>
    </row>
    <row r="61" spans="2:17" ht="21">
      <c r="B61" s="26" t="s">
        <v>36</v>
      </c>
      <c r="C61" s="73"/>
      <c r="D61" s="73"/>
      <c r="E61" s="73"/>
      <c r="F61" s="73"/>
      <c r="G61" s="73"/>
      <c r="H61" s="73"/>
      <c r="I61" s="73"/>
      <c r="J61" s="2">
        <f t="shared" si="2"/>
        <v>0</v>
      </c>
      <c r="K61" s="2">
        <f t="shared" si="3"/>
        <v>0</v>
      </c>
      <c r="L61" s="32" t="e">
        <f t="shared" si="4"/>
        <v>#DIV/0!</v>
      </c>
      <c r="M61" s="90"/>
      <c r="N61" s="54"/>
      <c r="O61" s="55"/>
      <c r="P61" s="34"/>
      <c r="Q61" s="34"/>
    </row>
    <row r="62" spans="2:17" ht="21">
      <c r="B62" s="26" t="s">
        <v>37</v>
      </c>
      <c r="C62" s="73"/>
      <c r="D62" s="73"/>
      <c r="E62" s="73"/>
      <c r="F62" s="73"/>
      <c r="G62" s="73"/>
      <c r="H62" s="73"/>
      <c r="I62" s="73"/>
      <c r="J62" s="2">
        <f t="shared" si="2"/>
        <v>0</v>
      </c>
      <c r="K62" s="2">
        <f t="shared" si="3"/>
        <v>0</v>
      </c>
      <c r="L62" s="32" t="e">
        <f t="shared" si="4"/>
        <v>#DIV/0!</v>
      </c>
      <c r="M62" s="90"/>
      <c r="N62" s="54"/>
      <c r="O62" s="55"/>
      <c r="P62" s="34"/>
      <c r="Q62" s="34"/>
    </row>
    <row r="63" spans="2:17" ht="24" customHeight="1">
      <c r="B63" s="26" t="s">
        <v>52</v>
      </c>
      <c r="C63" s="73"/>
      <c r="D63" s="73"/>
      <c r="E63" s="73"/>
      <c r="F63" s="73"/>
      <c r="G63" s="73"/>
      <c r="H63" s="73"/>
      <c r="I63" s="73"/>
      <c r="J63" s="2">
        <f t="shared" si="2"/>
        <v>0</v>
      </c>
      <c r="K63" s="2">
        <f t="shared" si="3"/>
        <v>0</v>
      </c>
      <c r="L63" s="32" t="e">
        <f t="shared" si="4"/>
        <v>#DIV/0!</v>
      </c>
      <c r="M63" s="90"/>
      <c r="N63" s="54"/>
      <c r="O63" s="55"/>
      <c r="P63" s="34"/>
      <c r="Q63" s="34"/>
    </row>
    <row r="64" spans="2:17" ht="37.5">
      <c r="B64" s="26" t="s">
        <v>56</v>
      </c>
      <c r="C64" s="47">
        <v>1</v>
      </c>
      <c r="D64" s="1">
        <v>0</v>
      </c>
      <c r="E64" s="1">
        <v>1</v>
      </c>
      <c r="F64" s="1">
        <v>0</v>
      </c>
      <c r="G64" s="1">
        <v>0</v>
      </c>
      <c r="H64" s="1">
        <v>1</v>
      </c>
      <c r="I64" s="1">
        <v>1</v>
      </c>
      <c r="J64" s="2">
        <f t="shared" si="2"/>
        <v>2</v>
      </c>
      <c r="K64" s="2">
        <f t="shared" si="3"/>
        <v>2</v>
      </c>
      <c r="L64" s="32">
        <f t="shared" si="4"/>
        <v>1</v>
      </c>
      <c r="M64" s="92">
        <v>1</v>
      </c>
      <c r="N64" s="54"/>
      <c r="O64" s="55"/>
      <c r="P64" s="34"/>
      <c r="Q64" s="34"/>
    </row>
    <row r="65" spans="2:17" ht="21">
      <c r="B65" s="28" t="s">
        <v>38</v>
      </c>
      <c r="C65" s="29">
        <f>SUM(C54:C64)</f>
        <v>9</v>
      </c>
      <c r="D65" s="29">
        <f>SUM(D54:D64)</f>
        <v>2</v>
      </c>
      <c r="E65" s="29">
        <f>SUM(E54:E64)</f>
        <v>2</v>
      </c>
      <c r="F65" s="29">
        <f>SUM(F54:F64)</f>
        <v>1</v>
      </c>
      <c r="G65" s="29">
        <f>SUM(G54:G64)</f>
        <v>2</v>
      </c>
      <c r="H65" s="29">
        <f>SUBTOTAL(9,H54:H64)</f>
        <v>1</v>
      </c>
      <c r="I65" s="29">
        <f>SUM(I54:I64)</f>
        <v>5</v>
      </c>
      <c r="J65" s="29">
        <f>SUM(J54:J64)</f>
        <v>16</v>
      </c>
      <c r="K65" s="29">
        <f>SUM(K54:K64)</f>
        <v>6</v>
      </c>
      <c r="L65" s="64">
        <f t="shared" si="4"/>
        <v>0.375</v>
      </c>
      <c r="M65" s="65"/>
      <c r="N65" s="56"/>
      <c r="O65" s="55"/>
      <c r="P65" s="34"/>
      <c r="Q65" s="34"/>
    </row>
    <row r="66" spans="2:13" ht="18.75">
      <c r="B66" s="66" t="s">
        <v>59</v>
      </c>
      <c r="C66" s="67">
        <f aca="true" t="shared" si="5" ref="C66:K66">C65-C64</f>
        <v>8</v>
      </c>
      <c r="D66" s="67">
        <f t="shared" si="5"/>
        <v>2</v>
      </c>
      <c r="E66" s="67">
        <f t="shared" si="5"/>
        <v>1</v>
      </c>
      <c r="F66" s="67">
        <f t="shared" si="5"/>
        <v>1</v>
      </c>
      <c r="G66" s="67">
        <f t="shared" si="5"/>
        <v>2</v>
      </c>
      <c r="H66" s="67">
        <f t="shared" si="5"/>
        <v>0</v>
      </c>
      <c r="I66" s="67">
        <f t="shared" si="5"/>
        <v>4</v>
      </c>
      <c r="J66" s="67">
        <f t="shared" si="5"/>
        <v>14</v>
      </c>
      <c r="K66" s="67">
        <f t="shared" si="5"/>
        <v>4</v>
      </c>
      <c r="L66" s="68">
        <f t="shared" si="4"/>
        <v>0.2857142857142857</v>
      </c>
      <c r="M66" s="67"/>
    </row>
    <row r="67" spans="3:13" ht="18.75">
      <c r="C67" s="67"/>
      <c r="D67" s="67"/>
      <c r="E67" s="67"/>
      <c r="F67" s="67"/>
      <c r="G67" s="69"/>
      <c r="H67" s="69"/>
      <c r="I67" s="69"/>
      <c r="J67" s="69"/>
      <c r="K67" s="69"/>
      <c r="L67" s="70"/>
      <c r="M67" s="69"/>
    </row>
    <row r="68" spans="2:6" ht="75">
      <c r="B68" s="25" t="s">
        <v>22</v>
      </c>
      <c r="C68" s="25" t="s">
        <v>53</v>
      </c>
      <c r="D68" s="25" t="s">
        <v>54</v>
      </c>
      <c r="E68" s="25" t="s">
        <v>55</v>
      </c>
      <c r="F68" s="25" t="s">
        <v>57</v>
      </c>
    </row>
    <row r="69" spans="2:6" ht="18.75">
      <c r="B69" s="26" t="s">
        <v>27</v>
      </c>
      <c r="C69" s="47">
        <v>33</v>
      </c>
      <c r="D69" s="47">
        <v>1</v>
      </c>
      <c r="E69" s="57">
        <f>C69/D69</f>
        <v>33</v>
      </c>
      <c r="F69" s="58">
        <v>3</v>
      </c>
    </row>
    <row r="70" spans="2:6" ht="18.75">
      <c r="B70" s="59" t="s">
        <v>31</v>
      </c>
      <c r="C70" s="47">
        <v>294</v>
      </c>
      <c r="D70" s="47">
        <v>9</v>
      </c>
      <c r="E70" s="57">
        <f>C70/D70</f>
        <v>32.666666666666664</v>
      </c>
      <c r="F70" s="58">
        <v>2</v>
      </c>
    </row>
    <row r="71" spans="2:6" ht="18.75">
      <c r="B71" s="59" t="s">
        <v>58</v>
      </c>
      <c r="C71" s="73"/>
      <c r="D71" s="73"/>
      <c r="E71" s="57" t="e">
        <f>C71/D71</f>
        <v>#DIV/0!</v>
      </c>
      <c r="F71" s="74"/>
    </row>
    <row r="72" spans="2:6" ht="18.75">
      <c r="B72" s="59" t="s">
        <v>32</v>
      </c>
      <c r="C72" s="47">
        <v>89</v>
      </c>
      <c r="D72" s="47">
        <v>4</v>
      </c>
      <c r="E72" s="57">
        <f aca="true" t="shared" si="6" ref="E72:E79">C72/D72</f>
        <v>22.25</v>
      </c>
      <c r="F72" s="58">
        <v>4</v>
      </c>
    </row>
    <row r="73" spans="2:6" ht="18.75">
      <c r="B73" s="59" t="s">
        <v>33</v>
      </c>
      <c r="C73" s="73"/>
      <c r="D73" s="73"/>
      <c r="E73" s="57" t="e">
        <f t="shared" si="6"/>
        <v>#DIV/0!</v>
      </c>
      <c r="F73" s="74"/>
    </row>
    <row r="74" spans="2:6" ht="18.75">
      <c r="B74" s="59" t="s">
        <v>34</v>
      </c>
      <c r="C74" s="73"/>
      <c r="D74" s="73"/>
      <c r="E74" s="57" t="e">
        <f t="shared" si="6"/>
        <v>#DIV/0!</v>
      </c>
      <c r="F74" s="74"/>
    </row>
    <row r="75" spans="2:6" ht="18.75">
      <c r="B75" s="59" t="s">
        <v>35</v>
      </c>
      <c r="C75" s="73"/>
      <c r="D75" s="73"/>
      <c r="E75" s="57" t="e">
        <f t="shared" si="6"/>
        <v>#DIV/0!</v>
      </c>
      <c r="F75" s="75"/>
    </row>
    <row r="76" spans="2:6" ht="18.75">
      <c r="B76" s="59" t="s">
        <v>36</v>
      </c>
      <c r="C76" s="73"/>
      <c r="D76" s="73"/>
      <c r="E76" s="57" t="e">
        <f t="shared" si="6"/>
        <v>#DIV/0!</v>
      </c>
      <c r="F76" s="75"/>
    </row>
    <row r="77" spans="2:6" ht="18.75">
      <c r="B77" s="59" t="s">
        <v>37</v>
      </c>
      <c r="C77" s="73"/>
      <c r="D77" s="73"/>
      <c r="E77" s="57" t="e">
        <f t="shared" si="6"/>
        <v>#DIV/0!</v>
      </c>
      <c r="F77" s="75"/>
    </row>
    <row r="78" spans="2:6" ht="21" customHeight="1">
      <c r="B78" s="59" t="s">
        <v>52</v>
      </c>
      <c r="C78" s="73"/>
      <c r="D78" s="73"/>
      <c r="E78" s="57" t="e">
        <f t="shared" si="6"/>
        <v>#DIV/0!</v>
      </c>
      <c r="F78" s="75"/>
    </row>
    <row r="79" spans="2:6" ht="37.5">
      <c r="B79" s="26" t="s">
        <v>56</v>
      </c>
      <c r="C79" s="47">
        <v>127</v>
      </c>
      <c r="D79" s="47">
        <v>2</v>
      </c>
      <c r="E79" s="57">
        <f t="shared" si="6"/>
        <v>63.5</v>
      </c>
      <c r="F79" s="78" t="s">
        <v>144</v>
      </c>
    </row>
    <row r="80" spans="2:6" ht="18.75">
      <c r="B80" s="60" t="s">
        <v>38</v>
      </c>
      <c r="C80" s="60">
        <f>SUM(C69:C79)</f>
        <v>543</v>
      </c>
      <c r="D80" s="60">
        <f>SUBTOTAL(9,D69:D79)</f>
        <v>16</v>
      </c>
      <c r="E80" s="61">
        <f>C80/D80</f>
        <v>33.9375</v>
      </c>
      <c r="F80" s="60"/>
    </row>
    <row r="81" spans="2:6" ht="18.75">
      <c r="B81" s="59" t="s">
        <v>59</v>
      </c>
      <c r="C81" s="62">
        <f>C69+C70+C71+C72+C73+C74+C75+C76+C77+C78+H76</f>
        <v>416</v>
      </c>
      <c r="D81" s="62">
        <f>D69+D70+D71+D72+D73+D74+D75+D76+D77+D78+I76</f>
        <v>14</v>
      </c>
      <c r="E81" s="63">
        <f>C81/D81</f>
        <v>29.714285714285715</v>
      </c>
      <c r="F81" s="62"/>
    </row>
  </sheetData>
  <sheetProtection/>
  <autoFilter ref="A18:X34">
    <sortState ref="A19:X81">
      <sortCondition sortBy="value" ref="K19:K81"/>
      <sortCondition descending="1" sortBy="value" ref="R19:R81"/>
      <sortCondition sortBy="value" ref="D19:D81"/>
    </sortState>
  </autoFilter>
  <mergeCells count="21">
    <mergeCell ref="A38:J38"/>
    <mergeCell ref="A39:J39"/>
    <mergeCell ref="A40:J40"/>
    <mergeCell ref="A41:J41"/>
    <mergeCell ref="A42:J42"/>
    <mergeCell ref="A1:X1"/>
    <mergeCell ref="A2:X2"/>
    <mergeCell ref="A3:X3"/>
    <mergeCell ref="B4:D4"/>
    <mergeCell ref="R4:V4"/>
    <mergeCell ref="A5:X5"/>
    <mergeCell ref="A15:X15"/>
    <mergeCell ref="A16:X16"/>
    <mergeCell ref="A36:X36"/>
    <mergeCell ref="A37:X37"/>
    <mergeCell ref="A6:X6"/>
    <mergeCell ref="A7:X7"/>
    <mergeCell ref="A9:X9"/>
    <mergeCell ref="A10:X10"/>
    <mergeCell ref="A12:X12"/>
    <mergeCell ref="A13:X13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2020-12-17T12:01:29Z</cp:lastPrinted>
  <dcterms:created xsi:type="dcterms:W3CDTF">2015-08-25T10:03:36Z</dcterms:created>
  <dcterms:modified xsi:type="dcterms:W3CDTF">2020-12-17T12:01:38Z</dcterms:modified>
  <cp:category/>
  <cp:version/>
  <cp:contentType/>
  <cp:contentStatus/>
</cp:coreProperties>
</file>